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75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9" i="1" l="1"/>
  <c r="D18" i="1"/>
  <c r="E18" i="1"/>
  <c r="F18" i="1"/>
  <c r="E19" i="1"/>
  <c r="F19" i="1"/>
  <c r="H21" i="1" l="1"/>
  <c r="H14" i="1"/>
  <c r="H10" i="1"/>
  <c r="H9" i="1"/>
  <c r="H6" i="1"/>
  <c r="H7" i="1" s="1"/>
  <c r="H5" i="1"/>
  <c r="E21" i="1"/>
  <c r="E14" i="1"/>
  <c r="F14" i="1"/>
  <c r="F21" i="1" s="1"/>
  <c r="E15" i="1"/>
  <c r="F15" i="1"/>
  <c r="D15" i="1"/>
  <c r="D14" i="1"/>
  <c r="D21" i="1" s="1"/>
  <c r="F11" i="1"/>
  <c r="E11" i="1"/>
  <c r="D11" i="1"/>
  <c r="E7" i="1"/>
  <c r="F7" i="1"/>
  <c r="D7" i="1"/>
  <c r="H11" i="1" l="1"/>
  <c r="D23" i="1"/>
  <c r="H19" i="1"/>
  <c r="H23" i="1" s="1"/>
  <c r="H15" i="1"/>
  <c r="H16" i="1"/>
  <c r="H18" i="1"/>
  <c r="H22" i="1" s="1"/>
  <c r="F16" i="1"/>
  <c r="E23" i="1"/>
  <c r="D16" i="1"/>
  <c r="F23" i="1"/>
  <c r="D22" i="1"/>
  <c r="F22" i="1"/>
  <c r="E16" i="1"/>
  <c r="E22" i="1"/>
</calcChain>
</file>

<file path=xl/sharedStrings.xml><?xml version="1.0" encoding="utf-8"?>
<sst xmlns="http://schemas.openxmlformats.org/spreadsheetml/2006/main" count="24" uniqueCount="13">
  <si>
    <t xml:space="preserve">Current Year </t>
  </si>
  <si>
    <t>March</t>
  </si>
  <si>
    <t>January</t>
  </si>
  <si>
    <t>February</t>
  </si>
  <si>
    <t xml:space="preserve">Previous Year </t>
  </si>
  <si>
    <t>Variance</t>
  </si>
  <si>
    <t>Variance Components</t>
  </si>
  <si>
    <t>Variance Components %</t>
  </si>
  <si>
    <t>Q1 Total</t>
  </si>
  <si>
    <t>Revenue</t>
  </si>
  <si>
    <t>Rooms Sold</t>
  </si>
  <si>
    <t>ADR</t>
  </si>
  <si>
    <t>Hotel OWL Q1 Rooms Revenue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</si>
</sst>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;[Red]\-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2" borderId="0" xfId="0" applyFill="1"/>
    <xf numFmtId="164" fontId="3" fillId="0" borderId="0" xfId="1" applyNumberFormat="1" applyFont="1" applyFill="1" applyBorder="1"/>
    <xf numFmtId="164" fontId="0" fillId="0" borderId="0" xfId="0" applyNumberFormat="1"/>
    <xf numFmtId="164" fontId="0" fillId="0" borderId="0" xfId="1" applyNumberFormat="1" applyFont="1" applyBorder="1"/>
    <xf numFmtId="38" fontId="0" fillId="0" borderId="0" xfId="0" applyNumberFormat="1"/>
    <xf numFmtId="164" fontId="0" fillId="0" borderId="0" xfId="0" applyNumberFormat="1" applyBorder="1"/>
    <xf numFmtId="0" fontId="0" fillId="3" borderId="0" xfId="0" applyFill="1"/>
    <xf numFmtId="165" fontId="0" fillId="0" borderId="0" xfId="2" applyNumberFormat="1" applyFont="1"/>
    <xf numFmtId="0" fontId="2" fillId="0" borderId="0" xfId="0" applyFont="1"/>
    <xf numFmtId="0" fontId="0" fillId="4" borderId="1" xfId="0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3"/>
  <sheetViews>
    <sheetView tabSelected="1" zoomScale="170" zoomScaleNormal="170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E18" sqref="E18"/>
    </sheetView>
  </sheetViews>
  <sheetFormatPr defaultRowHeight="15" x14ac:dyDescent="0.25"/>
  <cols>
    <col min="3" max="3" width="18.7109375" customWidth="1"/>
    <col min="4" max="4" width="12.28515625" bestFit="1" customWidth="1"/>
    <col min="5" max="6" width="11.28515625" customWidth="1"/>
    <col min="7" max="7" width="2.140625" customWidth="1"/>
    <col min="8" max="8" width="12.140625" customWidth="1"/>
  </cols>
  <sheetData>
    <row r="1" spans="3:8" x14ac:dyDescent="0.25">
      <c r="C1" s="11" t="s">
        <v>12</v>
      </c>
    </row>
    <row r="2" spans="3:8" ht="6.75" customHeight="1" x14ac:dyDescent="0.25"/>
    <row r="3" spans="3:8" x14ac:dyDescent="0.25">
      <c r="D3" s="1" t="s">
        <v>2</v>
      </c>
      <c r="E3" s="1" t="s">
        <v>3</v>
      </c>
      <c r="F3" s="1" t="s">
        <v>1</v>
      </c>
      <c r="H3" s="1" t="s">
        <v>8</v>
      </c>
    </row>
    <row r="4" spans="3:8" x14ac:dyDescent="0.25">
      <c r="C4" s="3" t="s">
        <v>0</v>
      </c>
      <c r="D4" s="3"/>
      <c r="E4" s="3"/>
      <c r="F4" s="3"/>
      <c r="H4" s="3"/>
    </row>
    <row r="5" spans="3:8" x14ac:dyDescent="0.25">
      <c r="C5" t="s">
        <v>9</v>
      </c>
      <c r="D5" s="4">
        <v>1985374</v>
      </c>
      <c r="E5" s="4">
        <v>2057139</v>
      </c>
      <c r="F5" s="4">
        <v>2112650</v>
      </c>
      <c r="H5" s="5">
        <f>SUM(D5:F5)</f>
        <v>6155163</v>
      </c>
    </row>
    <row r="6" spans="3:8" x14ac:dyDescent="0.25">
      <c r="C6" s="2" t="s">
        <v>10</v>
      </c>
      <c r="D6" s="4">
        <v>6705</v>
      </c>
      <c r="E6" s="4">
        <v>6274</v>
      </c>
      <c r="F6" s="4">
        <v>5522</v>
      </c>
      <c r="H6" s="5">
        <f>SUM(D6:F6)</f>
        <v>18501</v>
      </c>
    </row>
    <row r="7" spans="3:8" x14ac:dyDescent="0.25">
      <c r="C7" s="2" t="s">
        <v>11</v>
      </c>
      <c r="D7" s="8">
        <f>+D5/D6</f>
        <v>296.10350484712899</v>
      </c>
      <c r="E7" s="8">
        <f t="shared" ref="E7:H7" si="0">+E5/E6</f>
        <v>327.88316863245137</v>
      </c>
      <c r="F7" s="8">
        <f t="shared" si="0"/>
        <v>382.58783049619706</v>
      </c>
      <c r="H7" s="8">
        <f t="shared" si="0"/>
        <v>332.69353007945517</v>
      </c>
    </row>
    <row r="8" spans="3:8" x14ac:dyDescent="0.25">
      <c r="C8" s="3" t="s">
        <v>4</v>
      </c>
      <c r="D8" s="3"/>
      <c r="E8" s="3"/>
      <c r="F8" s="3"/>
      <c r="H8" s="3"/>
    </row>
    <row r="9" spans="3:8" x14ac:dyDescent="0.25">
      <c r="C9" t="s">
        <v>9</v>
      </c>
      <c r="D9" s="6">
        <v>1781229.2299999967</v>
      </c>
      <c r="E9" s="6">
        <v>1817877.0500000059</v>
      </c>
      <c r="F9" s="6">
        <v>2329122.4200000241</v>
      </c>
      <c r="H9" s="5">
        <f>SUM(D9:F9)</f>
        <v>5928228.7000000272</v>
      </c>
    </row>
    <row r="10" spans="3:8" x14ac:dyDescent="0.25">
      <c r="C10" s="2" t="s">
        <v>10</v>
      </c>
      <c r="D10" s="6">
        <v>5382</v>
      </c>
      <c r="E10" s="6">
        <v>6022</v>
      </c>
      <c r="F10" s="6">
        <v>5622</v>
      </c>
      <c r="H10" s="5">
        <f>SUM(D10:F10)</f>
        <v>17026</v>
      </c>
    </row>
    <row r="11" spans="3:8" x14ac:dyDescent="0.25">
      <c r="C11" s="2" t="s">
        <v>11</v>
      </c>
      <c r="D11" s="8">
        <f>+D9/D10</f>
        <v>330.96046636937882</v>
      </c>
      <c r="E11" s="8">
        <f t="shared" ref="E11" si="1">+E9/E10</f>
        <v>301.87264197940982</v>
      </c>
      <c r="F11" s="8">
        <f t="shared" ref="F11" si="2">+F9/F10</f>
        <v>414.28716115261903</v>
      </c>
      <c r="H11" s="8">
        <f t="shared" ref="H11" si="3">+H9/H10</f>
        <v>348.18681428403778</v>
      </c>
    </row>
    <row r="12" spans="3:8" ht="9.75" customHeight="1" x14ac:dyDescent="0.25"/>
    <row r="13" spans="3:8" x14ac:dyDescent="0.25">
      <c r="C13" s="9" t="s">
        <v>5</v>
      </c>
      <c r="D13" s="9"/>
      <c r="E13" s="9"/>
      <c r="F13" s="9"/>
      <c r="H13" s="9"/>
    </row>
    <row r="14" spans="3:8" x14ac:dyDescent="0.25">
      <c r="C14" t="s">
        <v>9</v>
      </c>
      <c r="D14" s="7">
        <f t="shared" ref="D14:F16" si="4">+D5-D9</f>
        <v>204144.77000000328</v>
      </c>
      <c r="E14" s="7">
        <f t="shared" si="4"/>
        <v>239261.94999999413</v>
      </c>
      <c r="F14" s="7">
        <f t="shared" si="4"/>
        <v>-216472.42000002414</v>
      </c>
      <c r="H14" s="7">
        <f>+H5-H9</f>
        <v>226934.29999997281</v>
      </c>
    </row>
    <row r="15" spans="3:8" x14ac:dyDescent="0.25">
      <c r="C15" s="2" t="s">
        <v>10</v>
      </c>
      <c r="D15" s="7">
        <f t="shared" si="4"/>
        <v>1323</v>
      </c>
      <c r="E15" s="7">
        <f t="shared" si="4"/>
        <v>252</v>
      </c>
      <c r="F15" s="7">
        <f t="shared" si="4"/>
        <v>-100</v>
      </c>
      <c r="H15" s="7">
        <f>+H6-H10</f>
        <v>1475</v>
      </c>
    </row>
    <row r="16" spans="3:8" x14ac:dyDescent="0.25">
      <c r="C16" s="2" t="s">
        <v>11</v>
      </c>
      <c r="D16" s="7">
        <f t="shared" si="4"/>
        <v>-34.856961522249833</v>
      </c>
      <c r="E16" s="7">
        <f t="shared" si="4"/>
        <v>26.010526653041552</v>
      </c>
      <c r="F16" s="7">
        <f t="shared" si="4"/>
        <v>-31.699330656421978</v>
      </c>
      <c r="H16" s="7">
        <f>+H7-H11</f>
        <v>-15.493284204582608</v>
      </c>
    </row>
    <row r="17" spans="3:8" x14ac:dyDescent="0.25">
      <c r="C17" s="12" t="s">
        <v>6</v>
      </c>
      <c r="D17" s="12"/>
      <c r="E17" s="12"/>
      <c r="F17" s="12"/>
      <c r="H17" s="12"/>
    </row>
    <row r="18" spans="3:8" x14ac:dyDescent="0.25">
      <c r="C18" s="2" t="s">
        <v>10</v>
      </c>
      <c r="D18" s="7">
        <f>+D15*D7</f>
        <v>391744.93691275164</v>
      </c>
      <c r="E18" s="7">
        <f t="shared" ref="E18:F18" si="5">+E15*E7</f>
        <v>82626.558495377743</v>
      </c>
      <c r="F18" s="7">
        <f t="shared" si="5"/>
        <v>-38258.783049619706</v>
      </c>
      <c r="H18" s="7">
        <f>+H7*(H6-H10)</f>
        <v>490722.95686719636</v>
      </c>
    </row>
    <row r="19" spans="3:8" x14ac:dyDescent="0.25">
      <c r="C19" s="2" t="s">
        <v>11</v>
      </c>
      <c r="D19" s="7">
        <f>+D16*D10</f>
        <v>-187600.16691274859</v>
      </c>
      <c r="E19" s="7">
        <f t="shared" ref="E19:F19" si="6">+E16*E10</f>
        <v>156635.39150461621</v>
      </c>
      <c r="F19" s="7">
        <f t="shared" si="6"/>
        <v>-178213.63695040435</v>
      </c>
      <c r="H19" s="7">
        <f>+H10*(H7-H11)</f>
        <v>-263788.6568672235</v>
      </c>
    </row>
    <row r="20" spans="3:8" x14ac:dyDescent="0.25">
      <c r="C20" s="12" t="s">
        <v>7</v>
      </c>
      <c r="D20" s="12"/>
      <c r="E20" s="12"/>
      <c r="F20" s="12"/>
      <c r="H20" s="12"/>
    </row>
    <row r="21" spans="3:8" x14ac:dyDescent="0.25">
      <c r="C21" t="s">
        <v>9</v>
      </c>
      <c r="D21" s="10">
        <f>+D14/D9</f>
        <v>0.11460892655573794</v>
      </c>
      <c r="E21" s="10">
        <f>+E14/E9</f>
        <v>0.13161613432547231</v>
      </c>
      <c r="F21" s="10">
        <f>+F14/F9</f>
        <v>-9.2941623910014093E-2</v>
      </c>
      <c r="H21" s="10">
        <f>+H14/H9</f>
        <v>3.8280287668384282E-2</v>
      </c>
    </row>
    <row r="22" spans="3:8" x14ac:dyDescent="0.25">
      <c r="C22" s="2" t="s">
        <v>10</v>
      </c>
      <c r="D22" s="10">
        <f>+D18/D9</f>
        <v>0.21992954658213887</v>
      </c>
      <c r="E22" s="10">
        <f>+E18/E9</f>
        <v>4.545222598820832E-2</v>
      </c>
      <c r="F22" s="10">
        <f>+F18/F9</f>
        <v>-1.642626541271253E-2</v>
      </c>
      <c r="H22" s="10">
        <f>+H18/H9</f>
        <v>8.2777332269113393E-2</v>
      </c>
    </row>
    <row r="23" spans="3:8" x14ac:dyDescent="0.25">
      <c r="C23" s="2" t="s">
        <v>11</v>
      </c>
      <c r="D23" s="10">
        <f>+D19/D9</f>
        <v>-0.10532062002640107</v>
      </c>
      <c r="E23" s="10">
        <f>+E19/E9</f>
        <v>8.6163908337263909E-2</v>
      </c>
      <c r="F23" s="10">
        <f>+F19/F9</f>
        <v>-7.6515358497301525E-2</v>
      </c>
      <c r="H23" s="10">
        <f>+H19/H9</f>
        <v>-4.4497044600729098E-2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OWL</dc:creator>
  <cp:lastModifiedBy>Robert Hernandez</cp:lastModifiedBy>
  <dcterms:created xsi:type="dcterms:W3CDTF">2014-05-13T01:18:55Z</dcterms:created>
  <dcterms:modified xsi:type="dcterms:W3CDTF">2014-12-01T17:22:27Z</dcterms:modified>
</cp:coreProperties>
</file>